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отчет " sheetId="1" r:id="rId1"/>
  </sheets>
  <definedNames>
    <definedName name="_xlnm.Print_Area" localSheetId="0">'отчет '!$A$1:$J$61</definedName>
  </definedNames>
  <calcPr fullCalcOnLoad="1"/>
</workbook>
</file>

<file path=xl/sharedStrings.xml><?xml version="1.0" encoding="utf-8"?>
<sst xmlns="http://schemas.openxmlformats.org/spreadsheetml/2006/main" count="116" uniqueCount="99">
  <si>
    <t>Представляется в вышестоящую</t>
  </si>
  <si>
    <t xml:space="preserve">на </t>
  </si>
  <si>
    <t xml:space="preserve">1 января </t>
  </si>
  <si>
    <t>года</t>
  </si>
  <si>
    <t>1.1. </t>
  </si>
  <si>
    <t>2.1.</t>
  </si>
  <si>
    <t>(всего)</t>
  </si>
  <si>
    <t>в т. ч.:</t>
  </si>
  <si>
    <t>2.1.1.</t>
  </si>
  <si>
    <t>2.1.2.</t>
  </si>
  <si>
    <t>2.1.3.</t>
  </si>
  <si>
    <t>2.2.</t>
  </si>
  <si>
    <t>2.3.</t>
  </si>
  <si>
    <t>2.4.</t>
  </si>
  <si>
    <t>2.5.</t>
  </si>
  <si>
    <t xml:space="preserve">в т.ч.:    </t>
  </si>
  <si>
    <t>2.6.</t>
  </si>
  <si>
    <t>2.7.</t>
  </si>
  <si>
    <t>Исключено из Профсоюза</t>
  </si>
  <si>
    <t>III. СВЕДЕНИЯ О ПРОФАКТИВЕ И ОБУЧЕНИИ</t>
  </si>
  <si>
    <t>3.1.</t>
  </si>
  <si>
    <t xml:space="preserve">Общее количество  профсоюзного актива </t>
  </si>
  <si>
    <t>3.1.1.</t>
  </si>
  <si>
    <t>3.1.2.</t>
  </si>
  <si>
    <t>3.1.3.</t>
  </si>
  <si>
    <t>3.1.4.</t>
  </si>
  <si>
    <t>председатели профбюро</t>
  </si>
  <si>
    <t>3.1.5.</t>
  </si>
  <si>
    <t>3.1.6.</t>
  </si>
  <si>
    <t xml:space="preserve">3.2. </t>
  </si>
  <si>
    <t>3.2.1.</t>
  </si>
  <si>
    <t>председатель</t>
  </si>
  <si>
    <t>3.2.2.</t>
  </si>
  <si>
    <t>зам. председателя</t>
  </si>
  <si>
    <t>3.2.3.</t>
  </si>
  <si>
    <t>бухгалтер</t>
  </si>
  <si>
    <t>3.2.4.</t>
  </si>
  <si>
    <t xml:space="preserve">др. специалисты </t>
  </si>
  <si>
    <t xml:space="preserve">3.3. </t>
  </si>
  <si>
    <t xml:space="preserve">3.4. </t>
  </si>
  <si>
    <t xml:space="preserve">Обучено актива за отчетный период </t>
  </si>
  <si>
    <t>Количество обучающихся дневного отделения</t>
  </si>
  <si>
    <t>-</t>
  </si>
  <si>
    <t>обучающихся 1 курса</t>
  </si>
  <si>
    <t xml:space="preserve"> 3-СП </t>
  </si>
  <si>
    <t>Х</t>
  </si>
  <si>
    <t xml:space="preserve">(для объединенной профс. орг.) </t>
  </si>
  <si>
    <t>члены профкома (вместе с председателем)</t>
  </si>
  <si>
    <t>члены  комиссий при профкоме (без строки 3.1.1.)</t>
  </si>
  <si>
    <t>ГОДОВОЙ СТАТИСТИЧЕСКИЙ ОТЧЕТ</t>
  </si>
  <si>
    <t>(наименование первичной профсоюзной организации )</t>
  </si>
  <si>
    <t>I. ДАННЫЕ ПО ЧИСЛЕННОСТИ РАБОТАЮЩИХ И ОБУЧАЮЩИХСЯ</t>
  </si>
  <si>
    <t>II. ДАННЫЕ ПО ПРОФСОЮЗНОМУ ЧЛЕНСТВУ</t>
  </si>
  <si>
    <t>Общая численность членов Профсоюза</t>
  </si>
  <si>
    <t>профгрупорги</t>
  </si>
  <si>
    <t>члены профбюро (без 3.1.4.)</t>
  </si>
  <si>
    <t>организацию Профсоюза до 1 января</t>
  </si>
  <si>
    <t>(ФИО)</t>
  </si>
  <si>
    <t xml:space="preserve">  1.2. </t>
  </si>
  <si>
    <t>- работающих</t>
  </si>
  <si>
    <t xml:space="preserve">                 - молодежи до 35 лет</t>
  </si>
  <si>
    <t>- обучающихся</t>
  </si>
  <si>
    <t>- неработающих пенсионеров</t>
  </si>
  <si>
    <t xml:space="preserve">(2.1.1./1.1.) х 100 =%    </t>
  </si>
  <si>
    <t>(2.1.-2.1.3.)/(1.1.+1.2) х 100 =%.</t>
  </si>
  <si>
    <t xml:space="preserve">(2.1.2./1.2.) х 100 =% </t>
  </si>
  <si>
    <t>в т.ч.:</t>
  </si>
  <si>
    <t>в них:</t>
  </si>
  <si>
    <t>в них:                        - педагогических работников</t>
  </si>
  <si>
    <t>2.8.</t>
  </si>
  <si>
    <t>2.1.1.1. - педагогических работников</t>
  </si>
  <si>
    <t>из них:   2.1.1.1.1. - молодежи до 35 лет</t>
  </si>
  <si>
    <t>из них:   2.1.1.2.1. - молодежи до 35 лет</t>
  </si>
  <si>
    <t>1.1.1. - педагогических работников</t>
  </si>
  <si>
    <t>1.1.2. - научно-педагогических работников</t>
  </si>
  <si>
    <t>из них: 1.1.2.1. - молодежи до 35 лет</t>
  </si>
  <si>
    <t>из них: 1.1.1.1. - молодежи до 35 лет</t>
  </si>
  <si>
    <t>2.1.1.2. - научно-педагогических работников</t>
  </si>
  <si>
    <t xml:space="preserve">                          (2.1.1.1.1.+2.1.1.2.1.)/(1.1.1.1.+1.1.2.1.) х 100 =%.</t>
  </si>
  <si>
    <t>Численность штата аппарата профсоюзной организации</t>
  </si>
  <si>
    <t>юрист</t>
  </si>
  <si>
    <t>3.2.5.</t>
  </si>
  <si>
    <t>Количество  работающих в организации (без совместителей)</t>
  </si>
  <si>
    <t xml:space="preserve">  ПЕРВИЧНОЙ ПРОФСОЮЗНОЙ ОРГАНИЗАЦИИ РАБОТНИКОВ (в т.ч. объединенной)</t>
  </si>
  <si>
    <t xml:space="preserve"> (образовательные организации высшего (ВУЗы) и профессионального образования)</t>
  </si>
  <si>
    <r>
      <rPr>
        <b/>
        <sz val="11"/>
        <rFont val="Times New Roman"/>
        <family val="1"/>
      </rPr>
      <t>Охват</t>
    </r>
    <r>
      <rPr>
        <sz val="11"/>
        <rFont val="Times New Roman"/>
        <family val="1"/>
      </rPr>
      <t xml:space="preserve"> профчленством </t>
    </r>
    <r>
      <rPr>
        <b/>
        <sz val="11"/>
        <rFont val="Times New Roman"/>
        <family val="1"/>
      </rPr>
      <t xml:space="preserve">работающих </t>
    </r>
  </si>
  <si>
    <r>
      <rPr>
        <b/>
        <sz val="11"/>
        <rFont val="Times New Roman"/>
        <family val="1"/>
      </rPr>
      <t>Охват</t>
    </r>
    <r>
      <rPr>
        <sz val="11"/>
        <rFont val="Times New Roman"/>
        <family val="1"/>
      </rPr>
      <t xml:space="preserve"> профчленством </t>
    </r>
    <r>
      <rPr>
        <b/>
        <sz val="11"/>
        <rFont val="Times New Roman"/>
        <family val="1"/>
      </rPr>
      <t xml:space="preserve">обучающихся </t>
    </r>
  </si>
  <si>
    <r>
      <rPr>
        <b/>
        <sz val="11"/>
        <rFont val="Times New Roman"/>
        <family val="1"/>
      </rPr>
      <t>ОБЩИЙ охват</t>
    </r>
    <r>
      <rPr>
        <sz val="11"/>
        <rFont val="Times New Roman"/>
        <family val="1"/>
      </rPr>
      <t xml:space="preserve"> профчленством </t>
    </r>
    <r>
      <rPr>
        <b/>
        <sz val="11"/>
        <rFont val="Times New Roman"/>
        <family val="1"/>
      </rPr>
      <t xml:space="preserve">работающих и обучающихся </t>
    </r>
  </si>
  <si>
    <r>
      <rPr>
        <b/>
        <sz val="11"/>
        <rFont val="Times New Roman"/>
        <family val="1"/>
      </rPr>
      <t>Общий охват</t>
    </r>
    <r>
      <rPr>
        <sz val="11"/>
        <rFont val="Times New Roman"/>
        <family val="1"/>
      </rPr>
      <t xml:space="preserve"> профчленством молодежи до 35 лет </t>
    </r>
  </si>
  <si>
    <t>Принято в Профсоюз</t>
  </si>
  <si>
    <t>работающих</t>
  </si>
  <si>
    <t>Выбыло из Профсоюза</t>
  </si>
  <si>
    <t>- по личному заявлению о выходе</t>
  </si>
  <si>
    <t>- обучающихся в связи с отчислением (завершение учебы</t>
  </si>
  <si>
    <t>и другие причины)</t>
  </si>
  <si>
    <r>
      <t xml:space="preserve">члены </t>
    </r>
    <r>
      <rPr>
        <sz val="11"/>
        <rFont val="Times New Roman"/>
        <family val="1"/>
      </rPr>
      <t>КРК (вместе с председателем)</t>
    </r>
  </si>
  <si>
    <r>
      <t>Председатель первичной профсоюзной организации</t>
    </r>
    <r>
      <rPr>
        <sz val="11"/>
        <rFont val="Times New Roman"/>
        <family val="1"/>
      </rPr>
      <t xml:space="preserve"> </t>
    </r>
  </si>
  <si>
    <t xml:space="preserve">                                     (подпись)</t>
  </si>
  <si>
    <t>Количество школ профсоюзного актива и пост. действующих семинаров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</si>
</sst>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dd&quot;, &quot;mmmm\ dd&quot;, &quot;yyyy"/>
  </numFmts>
  <fonts count="55">
    <font>
      <sz val="10"/>
      <name val="Arial Cyr"/>
      <family val="2"/>
    </font>
    <font>
      <sz val="10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b/>
      <sz val="13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sz val="11"/>
      <name val="Arial Cyr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 Cyr"/>
      <family val="2"/>
    </font>
    <font>
      <b/>
      <sz val="10"/>
      <color indexed="30"/>
      <name val="Arial Cyr"/>
      <family val="0"/>
    </font>
    <font>
      <b/>
      <sz val="10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Arial Cyr"/>
      <family val="2"/>
    </font>
    <font>
      <b/>
      <sz val="10"/>
      <color rgb="FF0070C0"/>
      <name val="Arial Cyr"/>
      <family val="0"/>
    </font>
    <font>
      <b/>
      <sz val="10"/>
      <color rgb="FF00206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52" fillId="0" borderId="0" xfId="0" applyFont="1" applyAlignment="1">
      <alignment/>
    </xf>
    <xf numFmtId="3" fontId="52" fillId="33" borderId="13" xfId="0" applyNumberFormat="1" applyFont="1" applyFill="1" applyBorder="1" applyAlignment="1">
      <alignment/>
    </xf>
    <xf numFmtId="0" fontId="53" fillId="0" borderId="0" xfId="0" applyFont="1" applyAlignment="1">
      <alignment/>
    </xf>
    <xf numFmtId="0" fontId="8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/>
      <protection/>
    </xf>
    <xf numFmtId="0" fontId="8" fillId="0" borderId="11" xfId="0" applyFont="1" applyBorder="1" applyAlignment="1" applyProtection="1">
      <alignment horizontal="right"/>
      <protection/>
    </xf>
    <xf numFmtId="0" fontId="8" fillId="0" borderId="11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54" fillId="33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52" fillId="0" borderId="0" xfId="0" applyFont="1" applyFill="1" applyAlignment="1">
      <alignment/>
    </xf>
    <xf numFmtId="0" fontId="5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left"/>
      <protection/>
    </xf>
    <xf numFmtId="0" fontId="3" fillId="0" borderId="19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/>
    </xf>
    <xf numFmtId="0" fontId="7" fillId="0" borderId="0" xfId="0" applyFont="1" applyBorder="1" applyAlignment="1" applyProtection="1">
      <alignment horizontal="left"/>
      <protection/>
    </xf>
    <xf numFmtId="49" fontId="7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right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49" fontId="9" fillId="0" borderId="0" xfId="0" applyNumberFormat="1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49" fontId="9" fillId="0" borderId="0" xfId="0" applyNumberFormat="1" applyFont="1" applyBorder="1" applyAlignment="1" applyProtection="1">
      <alignment/>
      <protection/>
    </xf>
    <xf numFmtId="10" fontId="3" fillId="0" borderId="19" xfId="0" applyNumberFormat="1" applyFont="1" applyBorder="1" applyAlignment="1" applyProtection="1">
      <alignment horizontal="center" vertical="center"/>
      <protection/>
    </xf>
    <xf numFmtId="0" fontId="9" fillId="34" borderId="19" xfId="0" applyFont="1" applyFill="1" applyBorder="1" applyAlignment="1" applyProtection="1">
      <alignment horizontal="center" vertical="center"/>
      <protection/>
    </xf>
    <xf numFmtId="10" fontId="9" fillId="0" borderId="19" xfId="0" applyNumberFormat="1" applyFont="1" applyBorder="1" applyAlignment="1" applyProtection="1">
      <alignment horizontal="center" vertical="center"/>
      <protection/>
    </xf>
    <xf numFmtId="10" fontId="9" fillId="33" borderId="19" xfId="0" applyNumberFormat="1" applyFont="1" applyFill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/>
    </xf>
    <xf numFmtId="0" fontId="7" fillId="0" borderId="19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right"/>
      <protection/>
    </xf>
    <xf numFmtId="49" fontId="7" fillId="0" borderId="0" xfId="0" applyNumberFormat="1" applyFont="1" applyBorder="1" applyAlignment="1" applyProtection="1">
      <alignment horizontal="left"/>
      <protection/>
    </xf>
    <xf numFmtId="49" fontId="7" fillId="0" borderId="0" xfId="0" applyNumberFormat="1" applyFont="1" applyBorder="1" applyAlignment="1">
      <alignment/>
    </xf>
    <xf numFmtId="0" fontId="5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22" xfId="0" applyFont="1" applyBorder="1" applyAlignment="1" applyProtection="1">
      <alignment horizontal="right"/>
      <protection/>
    </xf>
    <xf numFmtId="0" fontId="7" fillId="0" borderId="23" xfId="0" applyFont="1" applyBorder="1" applyAlignment="1" applyProtection="1">
      <alignment/>
      <protection/>
    </xf>
    <xf numFmtId="0" fontId="8" fillId="0" borderId="23" xfId="0" applyFont="1" applyBorder="1" applyAlignment="1" applyProtection="1">
      <alignment/>
      <protection/>
    </xf>
    <xf numFmtId="0" fontId="6" fillId="0" borderId="24" xfId="0" applyFont="1" applyBorder="1" applyAlignment="1" applyProtection="1">
      <alignment horizontal="right"/>
      <protection/>
    </xf>
    <xf numFmtId="0" fontId="6" fillId="0" borderId="25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>
      <alignment/>
    </xf>
    <xf numFmtId="0" fontId="8" fillId="0" borderId="26" xfId="0" applyFont="1" applyBorder="1" applyAlignment="1">
      <alignment/>
    </xf>
    <xf numFmtId="0" fontId="0" fillId="0" borderId="12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27" xfId="0" applyFont="1" applyBorder="1" applyAlignment="1" applyProtection="1">
      <alignment/>
      <protection locked="0"/>
    </xf>
    <xf numFmtId="0" fontId="6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 applyProtection="1">
      <alignment/>
      <protection/>
    </xf>
    <xf numFmtId="49" fontId="7" fillId="0" borderId="0" xfId="0" applyNumberFormat="1" applyFont="1" applyBorder="1" applyAlignment="1" applyProtection="1">
      <alignment vertical="top"/>
      <protection/>
    </xf>
    <xf numFmtId="0" fontId="8" fillId="0" borderId="0" xfId="0" applyFont="1" applyBorder="1" applyAlignment="1">
      <alignment vertical="top"/>
    </xf>
    <xf numFmtId="0" fontId="10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</font>
      <border/>
    </dxf>
    <dxf>
      <font>
        <color rgb="FFC00000"/>
      </font>
      <fill>
        <patternFill>
          <bgColor theme="5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tabSelected="1" zoomScalePageLayoutView="0" workbookViewId="0" topLeftCell="A39">
      <selection activeCell="J43" sqref="J43"/>
    </sheetView>
  </sheetViews>
  <sheetFormatPr defaultColWidth="9.00390625" defaultRowHeight="12.75"/>
  <cols>
    <col min="1" max="3" width="8.875" style="2" customWidth="1"/>
    <col min="4" max="4" width="13.75390625" style="2" customWidth="1"/>
    <col min="5" max="5" width="8.875" style="2" customWidth="1"/>
    <col min="6" max="6" width="5.625" style="2" customWidth="1"/>
    <col min="7" max="7" width="4.25390625" style="2" customWidth="1"/>
    <col min="8" max="8" width="16.00390625" style="2" customWidth="1"/>
    <col min="9" max="9" width="8.875" style="2" customWidth="1"/>
    <col min="10" max="10" width="13.875" style="4" customWidth="1"/>
    <col min="11" max="16384" width="8.875" style="2" customWidth="1"/>
  </cols>
  <sheetData>
    <row r="1" spans="1:10" ht="12.75">
      <c r="A1" s="7" t="s">
        <v>0</v>
      </c>
      <c r="B1" s="8"/>
      <c r="C1" s="8"/>
      <c r="D1" s="8"/>
      <c r="E1" s="8"/>
      <c r="F1" s="8"/>
      <c r="G1" s="8"/>
      <c r="H1" s="8"/>
      <c r="I1" s="8"/>
      <c r="J1" s="9" t="s">
        <v>44</v>
      </c>
    </row>
    <row r="2" spans="1:10" ht="12.75">
      <c r="A2" s="7" t="s">
        <v>56</v>
      </c>
      <c r="B2" s="8"/>
      <c r="C2" s="8"/>
      <c r="D2" s="8"/>
      <c r="E2" s="8"/>
      <c r="F2" s="8"/>
      <c r="G2" s="8"/>
      <c r="H2" s="8"/>
      <c r="I2" s="8"/>
      <c r="J2" s="9"/>
    </row>
    <row r="3" spans="1:10" ht="12.75">
      <c r="A3" s="7"/>
      <c r="B3" s="8"/>
      <c r="C3" s="8"/>
      <c r="D3" s="8"/>
      <c r="E3" s="8"/>
      <c r="F3" s="8"/>
      <c r="G3" s="8"/>
      <c r="H3" s="8"/>
      <c r="I3" s="8"/>
      <c r="J3" s="9"/>
    </row>
    <row r="4" spans="1:10" s="1" customFormat="1" ht="16.5">
      <c r="A4" s="100" t="s">
        <v>49</v>
      </c>
      <c r="B4" s="92"/>
      <c r="C4" s="92"/>
      <c r="D4" s="92"/>
      <c r="E4" s="92"/>
      <c r="F4" s="92"/>
      <c r="G4" s="92"/>
      <c r="H4" s="92"/>
      <c r="I4" s="92"/>
      <c r="J4" s="92"/>
    </row>
    <row r="5" spans="1:10" s="1" customFormat="1" ht="16.5">
      <c r="A5" s="100" t="s">
        <v>83</v>
      </c>
      <c r="B5" s="100"/>
      <c r="C5" s="100"/>
      <c r="D5" s="100"/>
      <c r="E5" s="100"/>
      <c r="F5" s="100"/>
      <c r="G5" s="100"/>
      <c r="H5" s="100"/>
      <c r="I5" s="100"/>
      <c r="J5" s="100"/>
    </row>
    <row r="6" spans="1:10" ht="16.5">
      <c r="A6" s="102" t="s">
        <v>84</v>
      </c>
      <c r="B6" s="102"/>
      <c r="C6" s="102"/>
      <c r="D6" s="102"/>
      <c r="E6" s="102"/>
      <c r="F6" s="102"/>
      <c r="G6" s="102"/>
      <c r="H6" s="102"/>
      <c r="I6" s="102"/>
      <c r="J6" s="102"/>
    </row>
    <row r="7" spans="1:10" ht="12.75">
      <c r="A7" s="8"/>
      <c r="B7" s="8"/>
      <c r="C7" s="8"/>
      <c r="D7" s="10" t="s">
        <v>1</v>
      </c>
      <c r="E7" s="11" t="s">
        <v>2</v>
      </c>
      <c r="F7" s="27">
        <v>20</v>
      </c>
      <c r="G7" s="29">
        <v>18</v>
      </c>
      <c r="H7" s="12" t="s">
        <v>3</v>
      </c>
      <c r="I7" s="8"/>
      <c r="J7" s="9"/>
    </row>
    <row r="8" spans="1:10" ht="27.75" customHeight="1">
      <c r="A8" s="89"/>
      <c r="B8" s="89"/>
      <c r="C8" s="89"/>
      <c r="D8" s="89"/>
      <c r="E8" s="89"/>
      <c r="F8" s="89"/>
      <c r="G8" s="89"/>
      <c r="H8" s="89"/>
      <c r="I8" s="89"/>
      <c r="J8" s="89"/>
    </row>
    <row r="9" spans="1:10" ht="12.75">
      <c r="A9" s="90" t="s">
        <v>50</v>
      </c>
      <c r="B9" s="90"/>
      <c r="C9" s="90"/>
      <c r="D9" s="90"/>
      <c r="E9" s="90"/>
      <c r="F9" s="90"/>
      <c r="G9" s="90"/>
      <c r="H9" s="90"/>
      <c r="I9" s="90"/>
      <c r="J9" s="90"/>
    </row>
    <row r="10" spans="1:10" ht="13.5" thickBot="1">
      <c r="A10" s="8"/>
      <c r="B10" s="8"/>
      <c r="C10" s="8"/>
      <c r="D10" s="8"/>
      <c r="E10" s="8"/>
      <c r="F10" s="8"/>
      <c r="G10" s="8"/>
      <c r="H10" s="8"/>
      <c r="I10" s="8"/>
      <c r="J10" s="9"/>
    </row>
    <row r="11" spans="1:10" ht="15">
      <c r="A11" s="42" t="s">
        <v>51</v>
      </c>
      <c r="B11" s="43"/>
      <c r="C11" s="43"/>
      <c r="D11" s="43"/>
      <c r="E11" s="43"/>
      <c r="F11" s="43"/>
      <c r="G11" s="43"/>
      <c r="H11" s="43"/>
      <c r="I11" s="43"/>
      <c r="J11" s="44" t="s">
        <v>45</v>
      </c>
    </row>
    <row r="12" spans="1:12" ht="13.5">
      <c r="A12" s="45" t="s">
        <v>4</v>
      </c>
      <c r="B12" s="46" t="s">
        <v>82</v>
      </c>
      <c r="C12" s="13"/>
      <c r="D12" s="13"/>
      <c r="E12" s="13"/>
      <c r="F12" s="13"/>
      <c r="G12" s="13"/>
      <c r="H12" s="13"/>
      <c r="I12" s="14" t="s">
        <v>6</v>
      </c>
      <c r="J12" s="47"/>
      <c r="L12" s="30">
        <f>IF(J12-J20&gt;=0,,"'НЕПРАВИЛЬНО! п.1.1. (кол-во работающих) не может быть меньше п.п.2.1.1. (- работающих)!")</f>
        <v>0</v>
      </c>
    </row>
    <row r="13" spans="1:12" ht="13.5">
      <c r="A13" s="48"/>
      <c r="B13" s="49" t="s">
        <v>68</v>
      </c>
      <c r="C13" s="96" t="s">
        <v>73</v>
      </c>
      <c r="D13" s="96"/>
      <c r="E13" s="96"/>
      <c r="F13" s="96"/>
      <c r="G13" s="96"/>
      <c r="H13" s="96"/>
      <c r="I13" s="14"/>
      <c r="J13" s="50"/>
      <c r="L13" s="30">
        <f>IF(J13-J21&gt;=0,,"'НЕПРАВИЛЬНО! п.п.1.1.1. (- пед. работников) не может быть меньше п.п.2.1.1.1. (-пед. работников)!")</f>
        <v>0</v>
      </c>
    </row>
    <row r="14" spans="1:12" ht="13.5">
      <c r="A14" s="48"/>
      <c r="B14" s="49"/>
      <c r="C14" s="51"/>
      <c r="D14" s="85" t="s">
        <v>76</v>
      </c>
      <c r="E14" s="85"/>
      <c r="F14" s="85"/>
      <c r="G14" s="85"/>
      <c r="H14" s="85"/>
      <c r="I14" s="14"/>
      <c r="J14" s="50"/>
      <c r="L14" s="30">
        <f>IF(J14-J22&gt;=0,,"'НЕПРАВИЛЬНО! п.п.1.1.1.1. (- молодежи до 35 лет) не может быть меньше п.п.2.1.1.1.1. (- молодежи до 35 лет)!")</f>
        <v>0</v>
      </c>
    </row>
    <row r="15" spans="1:12" ht="13.5">
      <c r="A15" s="48"/>
      <c r="B15" s="52"/>
      <c r="C15" s="97" t="s">
        <v>74</v>
      </c>
      <c r="D15" s="87"/>
      <c r="E15" s="87"/>
      <c r="F15" s="87"/>
      <c r="G15" s="87"/>
      <c r="H15" s="87"/>
      <c r="I15" s="14"/>
      <c r="J15" s="50"/>
      <c r="L15" s="30">
        <f>IF(J15-J23&gt;=0,,"'НЕПРАВИЛЬНО! п.п.1.1.2. (- научно-педагогических раб.) не может быть меньше п.п.2.1.1.2. (- научно-педагогических раб.)!")</f>
        <v>0</v>
      </c>
    </row>
    <row r="16" spans="1:12" ht="13.5">
      <c r="A16" s="48"/>
      <c r="B16" s="52"/>
      <c r="C16" s="53" t="s">
        <v>60</v>
      </c>
      <c r="D16" s="85" t="s">
        <v>75</v>
      </c>
      <c r="E16" s="85"/>
      <c r="F16" s="85"/>
      <c r="G16" s="85"/>
      <c r="H16" s="85"/>
      <c r="I16" s="14"/>
      <c r="J16" s="50"/>
      <c r="L16" s="30">
        <f>IF(J16-J24&gt;=0,,"'НЕПРАВИЛЬНО! п.п.1.1.2.1. (- молодежи до 35 лет) не может быть меньше п.п.2.1.1.2.1. (- молодежи до 35 лет)!")</f>
        <v>0</v>
      </c>
    </row>
    <row r="17" spans="1:12" ht="13.5">
      <c r="A17" s="45" t="s">
        <v>58</v>
      </c>
      <c r="B17" s="54" t="s">
        <v>41</v>
      </c>
      <c r="C17" s="33"/>
      <c r="D17" s="33"/>
      <c r="E17" s="33"/>
      <c r="F17" s="33"/>
      <c r="G17" s="13"/>
      <c r="H17" s="13"/>
      <c r="I17" s="14" t="s">
        <v>6</v>
      </c>
      <c r="J17" s="47"/>
      <c r="L17" s="30">
        <f>IF(J17-J25&gt;=0,,"'НЕПРАВИЛЬНО! п.1.2. (кол-во обуч. дневн. отделения) не может быть меньше п.п.2.1.2. (- обучающихся)!")</f>
        <v>0</v>
      </c>
    </row>
    <row r="18" spans="1:14" ht="15">
      <c r="A18" s="55" t="s">
        <v>52</v>
      </c>
      <c r="B18" s="13"/>
      <c r="C18" s="13"/>
      <c r="D18" s="13"/>
      <c r="E18" s="13"/>
      <c r="F18" s="13"/>
      <c r="G18" s="13"/>
      <c r="H18" s="13"/>
      <c r="I18" s="56"/>
      <c r="J18" s="57" t="s">
        <v>45</v>
      </c>
      <c r="M18" s="39"/>
      <c r="N18" s="32"/>
    </row>
    <row r="19" spans="1:12" ht="13.5">
      <c r="A19" s="45" t="s">
        <v>5</v>
      </c>
      <c r="B19" s="54" t="s">
        <v>53</v>
      </c>
      <c r="C19" s="58"/>
      <c r="D19" s="58"/>
      <c r="E19" s="58"/>
      <c r="F19" s="58"/>
      <c r="G19" s="58"/>
      <c r="H19" s="58"/>
      <c r="I19" s="14" t="s">
        <v>6</v>
      </c>
      <c r="J19" s="59">
        <f>SUM(J20+J25+J26)</f>
        <v>0</v>
      </c>
      <c r="L19" s="31"/>
    </row>
    <row r="20" spans="1:12" ht="13.5">
      <c r="A20" s="60"/>
      <c r="B20" s="52" t="s">
        <v>67</v>
      </c>
      <c r="C20" s="61" t="s">
        <v>8</v>
      </c>
      <c r="D20" s="62" t="s">
        <v>59</v>
      </c>
      <c r="E20" s="51"/>
      <c r="F20" s="33"/>
      <c r="G20" s="33"/>
      <c r="H20" s="33"/>
      <c r="I20" s="18"/>
      <c r="J20" s="47"/>
      <c r="L20" s="30">
        <f>IF(J20-J12&lt;=0,,"'НЕПРАВИЛЬНО! п.п.2.1.1. (- работающих) не может быть больше п.1.1. (кол-во работающих)!")</f>
        <v>0</v>
      </c>
    </row>
    <row r="21" spans="1:12" ht="13.5">
      <c r="A21" s="60"/>
      <c r="B21" s="61"/>
      <c r="C21" s="61" t="s">
        <v>66</v>
      </c>
      <c r="D21" s="97" t="s">
        <v>70</v>
      </c>
      <c r="E21" s="87"/>
      <c r="F21" s="87"/>
      <c r="G21" s="87"/>
      <c r="H21" s="87"/>
      <c r="I21" s="18"/>
      <c r="J21" s="50"/>
      <c r="L21" s="30">
        <f>IF(J21-J13&lt;=0,,"'НЕПРАВИЛЬНО! п.п.2.1.1.1. (- пед. работников) не может быть больше п.п.1.1.1. (-пед. работников)!")</f>
        <v>0</v>
      </c>
    </row>
    <row r="22" spans="1:12" ht="13.5">
      <c r="A22" s="60"/>
      <c r="B22" s="61"/>
      <c r="C22" s="61"/>
      <c r="D22" s="98" t="s">
        <v>71</v>
      </c>
      <c r="E22" s="99"/>
      <c r="F22" s="99"/>
      <c r="G22" s="99"/>
      <c r="H22" s="99"/>
      <c r="I22" s="18"/>
      <c r="J22" s="50"/>
      <c r="L22" s="30">
        <f>IF(J22-J14&lt;=0,,"'НЕПРАВИЛЬНО! п.п.2.1.1.1.1. (- молодежи до 35 лет) не может быть больше п.п.1.1.1.1. (- молодежи до 35 лет)!")</f>
        <v>0</v>
      </c>
    </row>
    <row r="23" spans="1:12" ht="13.5">
      <c r="A23" s="63"/>
      <c r="B23" s="61"/>
      <c r="C23" s="61"/>
      <c r="D23" s="97" t="s">
        <v>77</v>
      </c>
      <c r="E23" s="87"/>
      <c r="F23" s="87"/>
      <c r="G23" s="87"/>
      <c r="H23" s="87"/>
      <c r="I23" s="88"/>
      <c r="J23" s="50"/>
      <c r="L23" s="30">
        <f>IF(J23-J15&lt;=0,,"'НЕПРАВИЛЬНО! п.п.2.1.1.2. (- научно-педагогических раб.) не может быть больше п.п.1.1.2. (- научно-педагогических раб.)!")</f>
        <v>0</v>
      </c>
    </row>
    <row r="24" spans="1:12" ht="13.5">
      <c r="A24" s="63"/>
      <c r="B24" s="61"/>
      <c r="C24" s="61"/>
      <c r="D24" s="98" t="s">
        <v>72</v>
      </c>
      <c r="E24" s="99"/>
      <c r="F24" s="99"/>
      <c r="G24" s="99"/>
      <c r="H24" s="99"/>
      <c r="I24" s="34"/>
      <c r="J24" s="50"/>
      <c r="L24" s="30">
        <f>IF(J24-J16&lt;=0,,"'НЕПРАВИЛЬНО! п.п.2.1.1.2.1. (- молодежи до 35 лет) не может быть больше п.п.1.1.2.1. (- молодежи до 35 лет)!")</f>
        <v>0</v>
      </c>
    </row>
    <row r="25" spans="1:12" ht="13.5">
      <c r="A25" s="63"/>
      <c r="B25" s="33"/>
      <c r="C25" s="61" t="s">
        <v>9</v>
      </c>
      <c r="D25" s="64" t="s">
        <v>61</v>
      </c>
      <c r="E25" s="33"/>
      <c r="F25" s="33"/>
      <c r="G25" s="33"/>
      <c r="H25" s="33"/>
      <c r="I25" s="34"/>
      <c r="J25" s="47"/>
      <c r="L25" s="30">
        <f>IF(J25-J17&lt;=0,,"'НЕПРАВИЛЬНО! п.п.2.1.2. (- обучающихся) не может быть больше п.1.2. (кол-во обуч. дневн. отделения)!")</f>
        <v>0</v>
      </c>
    </row>
    <row r="26" spans="1:10" ht="13.5">
      <c r="A26" s="63"/>
      <c r="B26" s="33"/>
      <c r="C26" s="61" t="s">
        <v>10</v>
      </c>
      <c r="D26" s="64" t="s">
        <v>62</v>
      </c>
      <c r="E26" s="33"/>
      <c r="F26" s="33"/>
      <c r="G26" s="33"/>
      <c r="H26" s="33"/>
      <c r="I26" s="34"/>
      <c r="J26" s="47"/>
    </row>
    <row r="27" spans="1:12" ht="13.5">
      <c r="A27" s="45" t="s">
        <v>11</v>
      </c>
      <c r="B27" s="21" t="s">
        <v>85</v>
      </c>
      <c r="C27" s="33"/>
      <c r="D27" s="33"/>
      <c r="E27" s="33"/>
      <c r="F27" s="21" t="s">
        <v>63</v>
      </c>
      <c r="G27" s="33"/>
      <c r="H27" s="33"/>
      <c r="I27" s="35"/>
      <c r="J27" s="65" t="e">
        <f>J20/J12</f>
        <v>#DIV/0!</v>
      </c>
      <c r="L27" s="41" t="e">
        <f>IF(J27&lt;=100%,0,"'НЕПРАВИЛЬНО! НЕ МОЖЕТ БЫТЬ больше 100%!")</f>
        <v>#DIV/0!</v>
      </c>
    </row>
    <row r="28" spans="1:12" ht="13.5">
      <c r="A28" s="45" t="s">
        <v>12</v>
      </c>
      <c r="B28" s="21" t="s">
        <v>86</v>
      </c>
      <c r="C28" s="33"/>
      <c r="D28" s="33"/>
      <c r="E28" s="33"/>
      <c r="F28" s="86" t="s">
        <v>65</v>
      </c>
      <c r="G28" s="87"/>
      <c r="H28" s="87"/>
      <c r="I28" s="88"/>
      <c r="J28" s="65" t="e">
        <f>J25/J17</f>
        <v>#DIV/0!</v>
      </c>
      <c r="K28" s="40"/>
      <c r="L28" s="41" t="e">
        <f>IF(J28&lt;=100%,0,"'НЕПРАВИЛЬНО! НЕ МОЖЕТ БЫТЬ больше 100%!")</f>
        <v>#DIV/0!</v>
      </c>
    </row>
    <row r="29" spans="1:10" ht="13.5">
      <c r="A29" s="45" t="s">
        <v>13</v>
      </c>
      <c r="B29" s="21" t="s">
        <v>87</v>
      </c>
      <c r="C29" s="21"/>
      <c r="D29" s="21"/>
      <c r="E29" s="21"/>
      <c r="F29" s="21"/>
      <c r="G29" s="21"/>
      <c r="H29" s="21"/>
      <c r="I29" s="19"/>
      <c r="J29" s="66" t="s">
        <v>45</v>
      </c>
    </row>
    <row r="30" spans="1:12" ht="13.5">
      <c r="A30" s="60"/>
      <c r="B30" s="21" t="s">
        <v>46</v>
      </c>
      <c r="C30" s="21"/>
      <c r="D30" s="21"/>
      <c r="E30" s="86" t="s">
        <v>64</v>
      </c>
      <c r="F30" s="87"/>
      <c r="G30" s="87"/>
      <c r="H30" s="87"/>
      <c r="I30" s="88"/>
      <c r="J30" s="67" t="e">
        <f>(J19-J26)/(J12+J17)</f>
        <v>#DIV/0!</v>
      </c>
      <c r="L30" s="41" t="e">
        <f>IF(J30&lt;=100%,0,"'НЕПРАВИЛЬНО! НЕ МОЖЕТ БЫТЬ больше 100%!")</f>
        <v>#DIV/0!</v>
      </c>
    </row>
    <row r="31" spans="1:10" ht="13.5">
      <c r="A31" s="45" t="s">
        <v>14</v>
      </c>
      <c r="B31" s="86" t="s">
        <v>88</v>
      </c>
      <c r="C31" s="87"/>
      <c r="D31" s="87"/>
      <c r="E31" s="87"/>
      <c r="F31" s="87"/>
      <c r="G31" s="87"/>
      <c r="H31" s="87"/>
      <c r="I31" s="88"/>
      <c r="J31" s="66" t="s">
        <v>45</v>
      </c>
    </row>
    <row r="32" spans="1:12" ht="13.5">
      <c r="A32" s="48"/>
      <c r="B32" s="86" t="s">
        <v>78</v>
      </c>
      <c r="C32" s="87"/>
      <c r="D32" s="87"/>
      <c r="E32" s="87"/>
      <c r="F32" s="87"/>
      <c r="G32" s="87"/>
      <c r="H32" s="87"/>
      <c r="I32" s="88"/>
      <c r="J32" s="68" t="e">
        <f>(J22+J24)/(J14+J16)</f>
        <v>#DIV/0!</v>
      </c>
      <c r="L32" s="41" t="e">
        <f>IF(J32&lt;=100%,0,"'НЕПРАВИЛЬНО! НЕ МОЖЕТ БЫТЬ больше 100%!")</f>
        <v>#DIV/0!</v>
      </c>
    </row>
    <row r="33" spans="1:10" ht="13.5">
      <c r="A33" s="45" t="s">
        <v>16</v>
      </c>
      <c r="B33" s="54" t="s">
        <v>89</v>
      </c>
      <c r="C33" s="54"/>
      <c r="D33" s="54"/>
      <c r="E33" s="21"/>
      <c r="F33" s="21"/>
      <c r="G33" s="21"/>
      <c r="H33" s="21"/>
      <c r="I33" s="14" t="s">
        <v>6</v>
      </c>
      <c r="J33" s="69"/>
    </row>
    <row r="34" spans="1:10" ht="13.5">
      <c r="A34" s="60"/>
      <c r="B34" s="21" t="s">
        <v>15</v>
      </c>
      <c r="C34" s="61" t="s">
        <v>42</v>
      </c>
      <c r="D34" s="70" t="s">
        <v>90</v>
      </c>
      <c r="E34" s="21"/>
      <c r="F34" s="33"/>
      <c r="G34" s="33"/>
      <c r="H34" s="13"/>
      <c r="I34" s="20"/>
      <c r="J34" s="71"/>
    </row>
    <row r="35" spans="1:10" ht="13.5">
      <c r="A35" s="60"/>
      <c r="B35" s="21"/>
      <c r="C35" s="72" t="s">
        <v>42</v>
      </c>
      <c r="D35" s="21" t="s">
        <v>43</v>
      </c>
      <c r="E35" s="21"/>
      <c r="F35" s="33"/>
      <c r="G35" s="33"/>
      <c r="H35" s="13"/>
      <c r="I35" s="20"/>
      <c r="J35" s="71"/>
    </row>
    <row r="36" spans="1:10" ht="13.5">
      <c r="A36" s="45" t="s">
        <v>17</v>
      </c>
      <c r="B36" s="54" t="s">
        <v>91</v>
      </c>
      <c r="C36" s="54"/>
      <c r="D36" s="54"/>
      <c r="E36" s="21"/>
      <c r="F36" s="33"/>
      <c r="G36" s="21"/>
      <c r="H36" s="21"/>
      <c r="I36" s="14" t="s">
        <v>6</v>
      </c>
      <c r="J36" s="84">
        <f>SUM(J37+J39)</f>
        <v>0</v>
      </c>
    </row>
    <row r="37" spans="1:10" ht="13.5">
      <c r="A37" s="45"/>
      <c r="B37" s="21" t="s">
        <v>15</v>
      </c>
      <c r="C37" s="73" t="s">
        <v>92</v>
      </c>
      <c r="D37" s="52"/>
      <c r="E37" s="21"/>
      <c r="F37" s="33"/>
      <c r="G37" s="33"/>
      <c r="H37" s="22"/>
      <c r="I37" s="18"/>
      <c r="J37" s="50"/>
    </row>
    <row r="38" spans="1:10" ht="12" customHeight="1">
      <c r="A38" s="60"/>
      <c r="B38" s="21"/>
      <c r="C38" s="73" t="s">
        <v>93</v>
      </c>
      <c r="D38" s="52"/>
      <c r="E38" s="21"/>
      <c r="F38" s="21"/>
      <c r="G38" s="21"/>
      <c r="H38" s="21"/>
      <c r="I38" s="18"/>
      <c r="J38" s="66" t="s">
        <v>45</v>
      </c>
    </row>
    <row r="39" spans="1:10" ht="12" customHeight="1">
      <c r="A39" s="60"/>
      <c r="B39" s="21"/>
      <c r="C39" s="74" t="s">
        <v>94</v>
      </c>
      <c r="D39" s="52"/>
      <c r="E39" s="21"/>
      <c r="F39" s="21"/>
      <c r="G39" s="21"/>
      <c r="H39" s="21"/>
      <c r="I39" s="18"/>
      <c r="J39" s="50"/>
    </row>
    <row r="40" spans="1:10" ht="13.5">
      <c r="A40" s="45" t="s">
        <v>69</v>
      </c>
      <c r="B40" s="54" t="s">
        <v>18</v>
      </c>
      <c r="C40" s="21"/>
      <c r="D40" s="21"/>
      <c r="E40" s="21"/>
      <c r="F40" s="21"/>
      <c r="G40" s="21"/>
      <c r="H40" s="21"/>
      <c r="I40" s="14" t="s">
        <v>6</v>
      </c>
      <c r="J40" s="69"/>
    </row>
    <row r="41" spans="1:10" ht="15">
      <c r="A41" s="75" t="s">
        <v>19</v>
      </c>
      <c r="B41" s="21"/>
      <c r="C41" s="21"/>
      <c r="D41" s="21"/>
      <c r="E41" s="21"/>
      <c r="F41" s="21"/>
      <c r="G41" s="21"/>
      <c r="H41" s="21"/>
      <c r="I41" s="20"/>
      <c r="J41" s="66" t="s">
        <v>45</v>
      </c>
    </row>
    <row r="42" spans="1:10" ht="13.5">
      <c r="A42" s="45" t="s">
        <v>20</v>
      </c>
      <c r="B42" s="54" t="s">
        <v>21</v>
      </c>
      <c r="C42" s="33"/>
      <c r="D42" s="33"/>
      <c r="E42" s="33"/>
      <c r="F42" s="33"/>
      <c r="G42" s="33"/>
      <c r="H42" s="33"/>
      <c r="I42" s="23" t="s">
        <v>6</v>
      </c>
      <c r="J42" s="76">
        <f>J43+J44+J45+J46+J47+J48</f>
        <v>0</v>
      </c>
    </row>
    <row r="43" spans="1:10" ht="13.5">
      <c r="A43" s="60"/>
      <c r="B43" s="52" t="s">
        <v>7</v>
      </c>
      <c r="C43" s="61" t="s">
        <v>22</v>
      </c>
      <c r="D43" s="21" t="s">
        <v>47</v>
      </c>
      <c r="E43" s="33"/>
      <c r="F43" s="33"/>
      <c r="G43" s="33"/>
      <c r="H43" s="33"/>
      <c r="I43" s="24"/>
      <c r="J43" s="50"/>
    </row>
    <row r="44" spans="1:10" ht="13.5">
      <c r="A44" s="63"/>
      <c r="B44" s="13"/>
      <c r="C44" s="61" t="s">
        <v>23</v>
      </c>
      <c r="D44" s="21" t="s">
        <v>48</v>
      </c>
      <c r="E44" s="33"/>
      <c r="F44" s="33"/>
      <c r="G44" s="33"/>
      <c r="H44" s="33"/>
      <c r="I44" s="36"/>
      <c r="J44" s="50"/>
    </row>
    <row r="45" spans="1:10" ht="13.5">
      <c r="A45" s="63"/>
      <c r="B45" s="13"/>
      <c r="C45" s="61" t="s">
        <v>24</v>
      </c>
      <c r="D45" s="77" t="s">
        <v>95</v>
      </c>
      <c r="E45" s="33"/>
      <c r="F45" s="33"/>
      <c r="G45" s="33"/>
      <c r="H45" s="33"/>
      <c r="I45" s="36"/>
      <c r="J45" s="50"/>
    </row>
    <row r="46" spans="1:10" ht="13.5">
      <c r="A46" s="63"/>
      <c r="B46" s="13"/>
      <c r="C46" s="61" t="s">
        <v>25</v>
      </c>
      <c r="D46" s="21" t="s">
        <v>26</v>
      </c>
      <c r="E46" s="33"/>
      <c r="F46" s="33"/>
      <c r="G46" s="33"/>
      <c r="H46" s="33"/>
      <c r="I46" s="37"/>
      <c r="J46" s="50"/>
    </row>
    <row r="47" spans="1:10" ht="13.5">
      <c r="A47" s="63"/>
      <c r="B47" s="13"/>
      <c r="C47" s="61" t="s">
        <v>27</v>
      </c>
      <c r="D47" s="21" t="s">
        <v>55</v>
      </c>
      <c r="E47" s="33"/>
      <c r="F47" s="33"/>
      <c r="G47" s="33"/>
      <c r="H47" s="33"/>
      <c r="I47" s="38"/>
      <c r="J47" s="50"/>
    </row>
    <row r="48" spans="1:10" ht="13.5">
      <c r="A48" s="63"/>
      <c r="B48" s="13"/>
      <c r="C48" s="61" t="s">
        <v>28</v>
      </c>
      <c r="D48" s="21" t="s">
        <v>54</v>
      </c>
      <c r="E48" s="33"/>
      <c r="F48" s="33"/>
      <c r="G48" s="33"/>
      <c r="H48" s="33"/>
      <c r="I48" s="36"/>
      <c r="J48" s="50"/>
    </row>
    <row r="49" spans="1:10" ht="13.5">
      <c r="A49" s="45" t="s">
        <v>29</v>
      </c>
      <c r="B49" s="54" t="s">
        <v>79</v>
      </c>
      <c r="C49" s="33"/>
      <c r="D49" s="33"/>
      <c r="E49" s="33"/>
      <c r="F49" s="33"/>
      <c r="G49" s="33"/>
      <c r="H49" s="33"/>
      <c r="I49" s="14" t="s">
        <v>6</v>
      </c>
      <c r="J49" s="76">
        <f>J50+J51+J52+J53+J54</f>
        <v>0</v>
      </c>
    </row>
    <row r="50" spans="1:10" ht="13.5">
      <c r="A50" s="60"/>
      <c r="B50" s="78" t="s">
        <v>7</v>
      </c>
      <c r="C50" s="61" t="s">
        <v>30</v>
      </c>
      <c r="D50" s="21" t="s">
        <v>31</v>
      </c>
      <c r="E50" s="33"/>
      <c r="F50" s="33"/>
      <c r="G50" s="33"/>
      <c r="H50" s="33"/>
      <c r="I50" s="24"/>
      <c r="J50" s="50"/>
    </row>
    <row r="51" spans="1:10" ht="13.5">
      <c r="A51" s="60"/>
      <c r="B51" s="33"/>
      <c r="C51" s="61" t="s">
        <v>32</v>
      </c>
      <c r="D51" s="21" t="s">
        <v>33</v>
      </c>
      <c r="E51" s="33"/>
      <c r="F51" s="33"/>
      <c r="G51" s="33"/>
      <c r="H51" s="33"/>
      <c r="I51" s="24"/>
      <c r="J51" s="50"/>
    </row>
    <row r="52" spans="1:10" ht="13.5">
      <c r="A52" s="60"/>
      <c r="B52" s="33"/>
      <c r="C52" s="61" t="s">
        <v>34</v>
      </c>
      <c r="D52" s="21" t="s">
        <v>35</v>
      </c>
      <c r="E52" s="33"/>
      <c r="F52" s="33"/>
      <c r="G52" s="33"/>
      <c r="H52" s="33"/>
      <c r="I52" s="24"/>
      <c r="J52" s="50"/>
    </row>
    <row r="53" spans="1:10" ht="13.5">
      <c r="A53" s="60"/>
      <c r="B53" s="33"/>
      <c r="C53" s="61" t="s">
        <v>36</v>
      </c>
      <c r="D53" s="21" t="s">
        <v>80</v>
      </c>
      <c r="E53" s="33"/>
      <c r="F53" s="33"/>
      <c r="G53" s="33"/>
      <c r="H53" s="33"/>
      <c r="I53" s="24"/>
      <c r="J53" s="50"/>
    </row>
    <row r="54" spans="1:10" ht="13.5">
      <c r="A54" s="60"/>
      <c r="B54" s="33"/>
      <c r="C54" s="61" t="s">
        <v>81</v>
      </c>
      <c r="D54" s="21" t="s">
        <v>37</v>
      </c>
      <c r="E54" s="33"/>
      <c r="F54" s="33"/>
      <c r="G54" s="33"/>
      <c r="H54" s="33"/>
      <c r="I54" s="24"/>
      <c r="J54" s="50"/>
    </row>
    <row r="55" spans="1:10" ht="13.5">
      <c r="A55" s="45" t="s">
        <v>38</v>
      </c>
      <c r="B55" s="86" t="s">
        <v>98</v>
      </c>
      <c r="C55" s="93"/>
      <c r="D55" s="93"/>
      <c r="E55" s="93"/>
      <c r="F55" s="93"/>
      <c r="G55" s="93"/>
      <c r="H55" s="93"/>
      <c r="I55" s="14" t="s">
        <v>6</v>
      </c>
      <c r="J55" s="50"/>
    </row>
    <row r="56" spans="1:10" ht="14.25" thickBot="1">
      <c r="A56" s="79" t="s">
        <v>39</v>
      </c>
      <c r="B56" s="80" t="s">
        <v>40</v>
      </c>
      <c r="C56" s="81"/>
      <c r="D56" s="81"/>
      <c r="E56" s="81"/>
      <c r="F56" s="81"/>
      <c r="G56" s="81"/>
      <c r="H56" s="81"/>
      <c r="I56" s="82" t="s">
        <v>6</v>
      </c>
      <c r="J56" s="83"/>
    </row>
    <row r="57" spans="1:10" ht="13.5">
      <c r="A57" s="16"/>
      <c r="B57" s="15"/>
      <c r="C57" s="17"/>
      <c r="D57" s="17"/>
      <c r="E57" s="8"/>
      <c r="F57" s="8"/>
      <c r="G57" s="13"/>
      <c r="H57" s="13"/>
      <c r="I57" s="25"/>
      <c r="J57" s="26"/>
    </row>
    <row r="58" spans="1:10" ht="13.5">
      <c r="A58" s="16"/>
      <c r="B58" s="15"/>
      <c r="C58" s="17"/>
      <c r="D58" s="17"/>
      <c r="E58" s="8"/>
      <c r="F58" s="8"/>
      <c r="G58" s="13"/>
      <c r="H58" s="13"/>
      <c r="I58" s="25"/>
      <c r="J58" s="26"/>
    </row>
    <row r="59" spans="1:10" ht="13.5">
      <c r="A59" s="17"/>
      <c r="B59" s="17"/>
      <c r="C59" s="17"/>
      <c r="D59" s="17"/>
      <c r="E59" s="8"/>
      <c r="F59" s="8"/>
      <c r="G59" s="8"/>
      <c r="H59" s="8"/>
      <c r="I59" s="8"/>
      <c r="J59" s="9"/>
    </row>
    <row r="60" spans="1:10" ht="13.5">
      <c r="A60" s="101" t="s">
        <v>96</v>
      </c>
      <c r="B60" s="92"/>
      <c r="C60" s="92"/>
      <c r="D60" s="92"/>
      <c r="E60" s="92"/>
      <c r="F60" s="92"/>
      <c r="G60" s="92"/>
      <c r="H60" s="28"/>
      <c r="I60" s="94"/>
      <c r="J60" s="94"/>
    </row>
    <row r="61" spans="1:10" ht="13.5">
      <c r="A61" s="3"/>
      <c r="B61" s="3"/>
      <c r="C61" s="3"/>
      <c r="E61" s="91" t="s">
        <v>97</v>
      </c>
      <c r="F61" s="91"/>
      <c r="G61" s="91"/>
      <c r="H61" s="92"/>
      <c r="I61" s="95" t="s">
        <v>57</v>
      </c>
      <c r="J61" s="95"/>
    </row>
    <row r="62" spans="1:8" ht="13.5">
      <c r="A62" s="3"/>
      <c r="B62" s="3"/>
      <c r="C62" s="3"/>
      <c r="F62" s="5"/>
      <c r="G62" s="5"/>
      <c r="H62" s="6"/>
    </row>
  </sheetData>
  <sheetProtection password="CF81" sheet="1" selectLockedCells="1"/>
  <mergeCells count="22">
    <mergeCell ref="A4:J4"/>
    <mergeCell ref="A60:G60"/>
    <mergeCell ref="A5:J5"/>
    <mergeCell ref="A6:J6"/>
    <mergeCell ref="D23:I23"/>
    <mergeCell ref="E30:I30"/>
    <mergeCell ref="D24:H24"/>
    <mergeCell ref="D21:H21"/>
    <mergeCell ref="B32:I32"/>
    <mergeCell ref="F28:I28"/>
    <mergeCell ref="D22:H22"/>
    <mergeCell ref="D14:H14"/>
    <mergeCell ref="D16:H16"/>
    <mergeCell ref="B31:I31"/>
    <mergeCell ref="A8:J8"/>
    <mergeCell ref="A9:J9"/>
    <mergeCell ref="E61:H61"/>
    <mergeCell ref="B55:H55"/>
    <mergeCell ref="I60:J60"/>
    <mergeCell ref="I61:J61"/>
    <mergeCell ref="C13:H13"/>
    <mergeCell ref="C15:H15"/>
  </mergeCells>
  <conditionalFormatting sqref="L20:L25">
    <cfRule type="cellIs" priority="19" dxfId="21" operator="greaterThan" stopIfTrue="1">
      <formula>0</formula>
    </cfRule>
    <cfRule type="cellIs" priority="20" dxfId="21" operator="lessThan" stopIfTrue="1">
      <formula>0</formula>
    </cfRule>
    <cfRule type="cellIs" priority="21" dxfId="21" operator="lessThan" stopIfTrue="1">
      <formula>0</formula>
    </cfRule>
  </conditionalFormatting>
  <conditionalFormatting sqref="L12">
    <cfRule type="cellIs" priority="16" dxfId="21" operator="greaterThan" stopIfTrue="1">
      <formula>0</formula>
    </cfRule>
    <cfRule type="cellIs" priority="17" dxfId="21" operator="lessThan" stopIfTrue="1">
      <formula>0</formula>
    </cfRule>
    <cfRule type="cellIs" priority="18" dxfId="21" operator="lessThan" stopIfTrue="1">
      <formula>0</formula>
    </cfRule>
  </conditionalFormatting>
  <conditionalFormatting sqref="L13:L17">
    <cfRule type="cellIs" priority="13" dxfId="21" operator="greaterThan" stopIfTrue="1">
      <formula>0</formula>
    </cfRule>
    <cfRule type="cellIs" priority="14" dxfId="21" operator="lessThan" stopIfTrue="1">
      <formula>0</formula>
    </cfRule>
    <cfRule type="cellIs" priority="15" dxfId="21" operator="lessThan" stopIfTrue="1">
      <formula>0</formula>
    </cfRule>
  </conditionalFormatting>
  <conditionalFormatting sqref="L27:L28">
    <cfRule type="containsText" priority="11" dxfId="22" operator="containsText" stopIfTrue="1" text="0">
      <formula>NOT(ISERROR(SEARCH("0",L27)))</formula>
    </cfRule>
    <cfRule type="containsText" priority="12" dxfId="21" operator="containsText" stopIfTrue="1" text="НЕПРАВИЛЬНО">
      <formula>NOT(ISERROR(SEARCH("НЕПРАВИЛЬНО",L27)))</formula>
    </cfRule>
  </conditionalFormatting>
  <conditionalFormatting sqref="L30">
    <cfRule type="cellIs" priority="2" dxfId="21" operator="greaterThan" stopIfTrue="1">
      <formula>0</formula>
    </cfRule>
    <cfRule type="containsText" priority="9" dxfId="22" operator="containsText" stopIfTrue="1" text="0">
      <formula>NOT(ISERROR(SEARCH("0",L30)))</formula>
    </cfRule>
    <cfRule type="containsText" priority="10" dxfId="21" operator="containsText" stopIfTrue="1" text="НЕПРАВИЛЬНО">
      <formula>NOT(ISERROR(SEARCH("НЕПРАВИЛЬНО",L30)))</formula>
    </cfRule>
  </conditionalFormatting>
  <conditionalFormatting sqref="L32">
    <cfRule type="cellIs" priority="1" dxfId="21" operator="greaterThan" stopIfTrue="1">
      <formula>0</formula>
    </cfRule>
    <cfRule type="containsText" priority="7" dxfId="22" operator="containsText" stopIfTrue="1" text="0">
      <formula>NOT(ISERROR(SEARCH("0",L32)))</formula>
    </cfRule>
    <cfRule type="containsText" priority="8" dxfId="21" operator="containsText" stopIfTrue="1" text="НЕПРАВИЛЬНО">
      <formula>NOT(ISERROR(SEARCH("НЕПРАВИЛЬНО",L32)))</formula>
    </cfRule>
  </conditionalFormatting>
  <conditionalFormatting sqref="L19">
    <cfRule type="cellIs" priority="5" dxfId="21" operator="greaterThan" stopIfTrue="1">
      <formula>0</formula>
    </cfRule>
    <cfRule type="cellIs" priority="6" dxfId="23" operator="notEqual" stopIfTrue="1">
      <formula>0</formula>
    </cfRule>
  </conditionalFormatting>
  <conditionalFormatting sqref="L27">
    <cfRule type="cellIs" priority="4" dxfId="21" operator="greaterThan" stopIfTrue="1">
      <formula>0</formula>
    </cfRule>
  </conditionalFormatting>
  <conditionalFormatting sqref="L28">
    <cfRule type="cellIs" priority="3" dxfId="21" operator="greaterThan" stopIfTrue="1">
      <formula>0</formula>
    </cfRule>
  </conditionalFormatting>
  <printOptions horizontalCentered="1"/>
  <pageMargins left="0.7874015748031497" right="0.3937007874015748" top="0.5905511811023623" bottom="0.5905511811023623" header="0" footer="0"/>
  <pageSetup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</dc:creator>
  <cp:keywords/>
  <dc:description/>
  <cp:lastModifiedBy>Kovalenko</cp:lastModifiedBy>
  <cp:lastPrinted>2017-10-20T08:31:55Z</cp:lastPrinted>
  <dcterms:created xsi:type="dcterms:W3CDTF">2012-11-15T06:53:21Z</dcterms:created>
  <dcterms:modified xsi:type="dcterms:W3CDTF">2017-10-23T12:52:32Z</dcterms:modified>
  <cp:category/>
  <cp:version/>
  <cp:contentType/>
  <cp:contentStatus/>
</cp:coreProperties>
</file>